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ple iPhon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<sst xmlns="http://schemas.openxmlformats.org/spreadsheetml/2006/main" count="45" uniqueCount="28">
  <si>
    <t>Apple iphone (Quarters)</t>
  </si>
  <si>
    <t>S(t)</t>
  </si>
  <si>
    <t>N(t-1)</t>
  </si>
  <si>
    <t>a</t>
  </si>
  <si>
    <t>b</t>
  </si>
  <si>
    <t>c</t>
  </si>
  <si>
    <t>m</t>
  </si>
  <si>
    <t>p</t>
  </si>
  <si>
    <t>q</t>
  </si>
  <si>
    <t>Time ( Quarters )</t>
  </si>
  <si>
    <t>S ( t )</t>
  </si>
  <si>
    <t>N (t-1)</t>
  </si>
  <si>
    <t>Q1, 09</t>
  </si>
  <si>
    <t>Q2, 09</t>
  </si>
  <si>
    <t>Q3, 09</t>
  </si>
  <si>
    <t>Q4, 09</t>
  </si>
  <si>
    <t>Q1, 10</t>
  </si>
  <si>
    <t>Q2, 10</t>
  </si>
  <si>
    <t>Q3, 10</t>
  </si>
  <si>
    <t>Q4, 10</t>
  </si>
  <si>
    <t>Q1, 11</t>
  </si>
  <si>
    <t>Q2, 11</t>
  </si>
  <si>
    <t>Q3, 11</t>
  </si>
  <si>
    <t>Q4, 11</t>
  </si>
  <si>
    <t>Q1, 12</t>
  </si>
  <si>
    <t>Q2, 12</t>
  </si>
  <si>
    <t>time</t>
  </si>
  <si>
    <t>Adoption of OLED by Innovators and Imitators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</si>
</sst>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  <numFmt numFmtId="176" formatCode="0.0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Border="1" applyAlignment="1">
      <alignment horizontal="center"/>
    </xf>
    <xf numFmtId="175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/>
    </xf>
    <xf numFmtId="176" fontId="0" fillId="24" borderId="0" xfId="0" applyNumberFormat="1" applyFill="1" applyBorder="1" applyAlignment="1">
      <alignment/>
    </xf>
    <xf numFmtId="0" fontId="28" fillId="24" borderId="0" xfId="0" applyFont="1" applyFill="1" applyBorder="1" applyAlignment="1">
      <alignment horizontal="right"/>
    </xf>
    <xf numFmtId="165" fontId="0" fillId="24" borderId="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175" fontId="28" fillId="24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Adopters during Quarter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25"/>
          <c:w val="0.9365"/>
          <c:h val="0.7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iPhone'!$B$14:$B$27</c:f>
              <c:strCache/>
            </c:strRef>
          </c:cat>
          <c:val>
            <c:numRef>
              <c:f>'Apple iPhone'!$C$14:$C$27</c:f>
              <c:numCache/>
            </c:numRef>
          </c:val>
          <c:smooth val="0"/>
        </c:ser>
        <c:marker val="1"/>
        <c:axId val="56777064"/>
        <c:axId val="56394377"/>
      </c:lineChart>
      <c:catAx>
        <c:axId val="56777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 Quarter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394377"/>
        <c:crosses val="autoZero"/>
        <c:auto val="1"/>
        <c:lblOffset val="100"/>
        <c:noMultiLvlLbl val="0"/>
      </c:catAx>
      <c:valAx>
        <c:axId val="56394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Units ( in Millions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7770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Cumulative Projected Sale of OLED Mobile Phones based on I-Phone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5"/>
          <c:w val="0.91975"/>
          <c:h val="0.7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iPhone'!$B$14:$B$27</c:f>
              <c:strCache/>
            </c:strRef>
          </c:cat>
          <c:val>
            <c:numRef>
              <c:f>'Apple iPhone'!$D$14:$D$27</c:f>
              <c:numCache/>
            </c:numRef>
          </c:val>
          <c:smooth val="0"/>
        </c:ser>
        <c:marker val="1"/>
        <c:axId val="36111966"/>
        <c:axId val="34886007"/>
      </c:lineChart>
      <c:catAx>
        <c:axId val="3611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 in Qtr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84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886007"/>
        <c:crosses val="autoZero"/>
        <c:auto val="1"/>
        <c:lblOffset val="100"/>
        <c:noMultiLvlLbl val="0"/>
      </c:catAx>
      <c:valAx>
        <c:axId val="3488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Mobile Units (in 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119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Adoption of OLED by Innovators and Imitators based on IPhone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22125"/>
          <c:w val="0.734"/>
          <c:h val="0.67275"/>
        </c:manualLayout>
      </c:layout>
      <c:lineChart>
        <c:grouping val="standard"/>
        <c:varyColors val="0"/>
        <c:ser>
          <c:idx val="0"/>
          <c:order val="0"/>
          <c:tx>
            <c:v>Innovators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iPhone'!$B$44:$B$57</c:f>
              <c:strCache/>
            </c:strRef>
          </c:cat>
          <c:val>
            <c:numRef>
              <c:f>'Apple iPhone'!$C$44:$C$57</c:f>
              <c:numCache/>
            </c:numRef>
          </c:val>
          <c:smooth val="0"/>
        </c:ser>
        <c:ser>
          <c:idx val="1"/>
          <c:order val="1"/>
          <c:tx>
            <c:v>Imitators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iPhone'!$B$44:$B$57</c:f>
              <c:strCache/>
            </c:strRef>
          </c:cat>
          <c:val>
            <c:numRef>
              <c:f>'Apple iPhone'!$D$44:$D$57</c:f>
              <c:numCache/>
            </c:numRef>
          </c:val>
          <c:smooth val="0"/>
        </c:ser>
        <c:marker val="1"/>
        <c:axId val="37019044"/>
        <c:axId val="15852277"/>
      </c:lineChart>
      <c:catAx>
        <c:axId val="370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(in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52277"/>
        <c:crosses val="autoZero"/>
        <c:auto val="1"/>
        <c:lblOffset val="100"/>
        <c:noMultiLvlLbl val="0"/>
      </c:catAx>
      <c:valAx>
        <c:axId val="1585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Non-cumulative adoption rate (in 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90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57150</xdr:rowOff>
    </xdr:from>
    <xdr:to>
      <xdr:col>17</xdr:col>
      <xdr:colOff>561975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553075" y="57150"/>
        <a:ext cx="6657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21</xdr:row>
      <xdr:rowOff>85725</xdr:rowOff>
    </xdr:from>
    <xdr:to>
      <xdr:col>14</xdr:col>
      <xdr:colOff>504825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4524375" y="3486150"/>
        <a:ext cx="58007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41</xdr:row>
      <xdr:rowOff>9525</xdr:rowOff>
    </xdr:from>
    <xdr:to>
      <xdr:col>14</xdr:col>
      <xdr:colOff>495300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4533900" y="6648450"/>
        <a:ext cx="57816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28">
      <selection activeCell="E60" sqref="E60"/>
    </sheetView>
  </sheetViews>
  <sheetFormatPr defaultColWidth="9.140625" defaultRowHeight="12.75"/>
  <cols>
    <col min="1" max="1" width="9.140625" style="2" customWidth="1"/>
    <col min="2" max="2" width="20.8515625" style="2" bestFit="1" customWidth="1"/>
    <col min="3" max="4" width="9.140625" style="2" customWidth="1"/>
    <col min="5" max="5" width="16.7109375" style="2" bestFit="1" customWidth="1"/>
    <col min="6" max="16384" width="9.140625" style="2" customWidth="1"/>
  </cols>
  <sheetData>
    <row r="2" spans="2:4" ht="12.75">
      <c r="B2" s="1" t="s">
        <v>0</v>
      </c>
      <c r="C2" s="1" t="s">
        <v>1</v>
      </c>
      <c r="D2" s="1" t="s">
        <v>2</v>
      </c>
    </row>
    <row r="3" spans="2:7" ht="12.75">
      <c r="B3" s="1">
        <v>1</v>
      </c>
      <c r="C3" s="3">
        <v>0.27</v>
      </c>
      <c r="D3" s="3">
        <v>0</v>
      </c>
      <c r="F3" s="1" t="s">
        <v>3</v>
      </c>
      <c r="G3" s="1">
        <v>0.628</v>
      </c>
    </row>
    <row r="4" spans="2:7" ht="12.75">
      <c r="B4" s="1">
        <v>2</v>
      </c>
      <c r="C4" s="3">
        <v>1.119</v>
      </c>
      <c r="D4" s="3">
        <f aca="true" t="shared" si="0" ref="D4:D9">D3+C3</f>
        <v>0.27</v>
      </c>
      <c r="F4" s="1" t="s">
        <v>4</v>
      </c>
      <c r="G4" s="1">
        <v>0.681</v>
      </c>
    </row>
    <row r="5" spans="2:7" ht="12.75">
      <c r="B5" s="1">
        <v>3</v>
      </c>
      <c r="C5" s="3">
        <v>2.315</v>
      </c>
      <c r="D5" s="3">
        <f t="shared" si="0"/>
        <v>1.389</v>
      </c>
      <c r="F5" s="1" t="s">
        <v>5</v>
      </c>
      <c r="G5" s="1">
        <v>-0.029</v>
      </c>
    </row>
    <row r="6" spans="2:7" ht="12.75">
      <c r="B6" s="1">
        <v>4</v>
      </c>
      <c r="C6" s="3">
        <v>1.703</v>
      </c>
      <c r="D6" s="3">
        <f t="shared" si="0"/>
        <v>3.7039999999999997</v>
      </c>
      <c r="F6" s="1"/>
      <c r="G6" s="1"/>
    </row>
    <row r="7" spans="2:7" ht="12.75">
      <c r="B7" s="1">
        <v>5</v>
      </c>
      <c r="C7" s="3">
        <v>0.717</v>
      </c>
      <c r="D7" s="3">
        <f t="shared" si="0"/>
        <v>5.407</v>
      </c>
      <c r="F7" s="1" t="s">
        <v>6</v>
      </c>
      <c r="G7" s="4">
        <f>((-G4)-((G4^2)-4*G3*G5)^0.5)/(2*G5)</f>
        <v>24.371310447258708</v>
      </c>
    </row>
    <row r="8" spans="2:7" ht="12.75">
      <c r="B8" s="1">
        <v>6</v>
      </c>
      <c r="C8" s="3">
        <v>6.89</v>
      </c>
      <c r="D8" s="3">
        <f t="shared" si="0"/>
        <v>6.124</v>
      </c>
      <c r="F8" s="1" t="s">
        <v>7</v>
      </c>
      <c r="G8" s="3">
        <f>G3/G7</f>
        <v>0.025768002970502458</v>
      </c>
    </row>
    <row r="9" spans="2:7" ht="12.75">
      <c r="B9" s="1">
        <v>7</v>
      </c>
      <c r="C9" s="3">
        <v>4.363</v>
      </c>
      <c r="D9" s="3">
        <f t="shared" si="0"/>
        <v>13.014</v>
      </c>
      <c r="F9" s="1" t="s">
        <v>8</v>
      </c>
      <c r="G9" s="3">
        <f>-G7*G5</f>
        <v>0.7067680029705026</v>
      </c>
    </row>
    <row r="10" spans="2:4" ht="12.75">
      <c r="B10" s="1"/>
      <c r="C10" s="5"/>
      <c r="D10" s="5"/>
    </row>
    <row r="11" spans="2:4" ht="12.75">
      <c r="B11" s="1"/>
      <c r="C11" s="5"/>
      <c r="D11" s="5"/>
    </row>
    <row r="12" spans="2:4" ht="12.75">
      <c r="B12" s="1"/>
      <c r="C12" s="5"/>
      <c r="D12" s="5"/>
    </row>
    <row r="13" spans="2:4" ht="12.75">
      <c r="B13" s="1" t="s">
        <v>9</v>
      </c>
      <c r="C13" s="1" t="s">
        <v>10</v>
      </c>
      <c r="D13" s="1" t="s">
        <v>11</v>
      </c>
    </row>
    <row r="14" spans="2:4" ht="12.75">
      <c r="B14" s="1" t="s">
        <v>12</v>
      </c>
      <c r="C14" s="5">
        <f>(($G$8+(($G$9/$G$7)*D14))*($G$7-D14))</f>
        <v>0.628</v>
      </c>
      <c r="D14" s="4">
        <f>D3</f>
        <v>0</v>
      </c>
    </row>
    <row r="15" spans="2:4" ht="12.75">
      <c r="B15" s="1" t="s">
        <v>13</v>
      </c>
      <c r="C15" s="5">
        <f aca="true" t="shared" si="1" ref="C15:C27">(($G$8+(($G$9/$G$7)*D15))*($G$7-D15))</f>
        <v>1.044230864</v>
      </c>
      <c r="D15" s="4">
        <f aca="true" t="shared" si="2" ref="D15:D27">D14+C14</f>
        <v>0.628</v>
      </c>
    </row>
    <row r="16" spans="2:4" ht="12.75">
      <c r="B16" s="1" t="s">
        <v>14</v>
      </c>
      <c r="C16" s="5">
        <f t="shared" si="1"/>
        <v>1.6856948925710886</v>
      </c>
      <c r="D16" s="4">
        <f t="shared" si="2"/>
        <v>1.6722308639999999</v>
      </c>
    </row>
    <row r="17" spans="2:4" ht="12.75">
      <c r="B17" s="1" t="s">
        <v>15</v>
      </c>
      <c r="C17" s="5">
        <f t="shared" si="1"/>
        <v>2.5877531440122494</v>
      </c>
      <c r="D17" s="4">
        <f t="shared" si="2"/>
        <v>3.3579257565710883</v>
      </c>
    </row>
    <row r="18" spans="2:4" ht="12.75">
      <c r="B18" s="1" t="s">
        <v>16</v>
      </c>
      <c r="C18" s="5">
        <f t="shared" si="1"/>
        <v>3.6518255012208387</v>
      </c>
      <c r="D18" s="4">
        <f t="shared" si="2"/>
        <v>5.945678900583338</v>
      </c>
    </row>
    <row r="19" spans="2:4" ht="12.75">
      <c r="B19" s="1" t="s">
        <v>17</v>
      </c>
      <c r="C19" s="5">
        <f t="shared" si="1"/>
        <v>4.492649866091779</v>
      </c>
      <c r="D19" s="4">
        <f t="shared" si="2"/>
        <v>9.597504401804176</v>
      </c>
    </row>
    <row r="20" spans="2:4" ht="12.75">
      <c r="B20" s="1" t="s">
        <v>18</v>
      </c>
      <c r="C20" s="5">
        <f t="shared" si="1"/>
        <v>4.465954084937056</v>
      </c>
      <c r="D20" s="4">
        <f t="shared" si="2"/>
        <v>14.090154267895954</v>
      </c>
    </row>
    <row r="21" spans="2:4" ht="12.75">
      <c r="B21" s="1" t="s">
        <v>19</v>
      </c>
      <c r="C21" s="5">
        <f t="shared" si="1"/>
        <v>3.2791642294189893</v>
      </c>
      <c r="D21" s="4">
        <f t="shared" si="2"/>
        <v>18.55610835283301</v>
      </c>
    </row>
    <row r="22" spans="2:4" ht="12.75">
      <c r="B22" s="1" t="s">
        <v>20</v>
      </c>
      <c r="C22" s="5">
        <f t="shared" si="1"/>
        <v>1.6712258950174819</v>
      </c>
      <c r="D22" s="4">
        <f t="shared" si="2"/>
        <v>21.835272582252</v>
      </c>
    </row>
    <row r="23" spans="2:4" ht="12.75">
      <c r="B23" s="1" t="s">
        <v>21</v>
      </c>
      <c r="C23" s="5">
        <f t="shared" si="1"/>
        <v>0.6118168138262173</v>
      </c>
      <c r="D23" s="4">
        <f t="shared" si="2"/>
        <v>23.50649847726948</v>
      </c>
    </row>
    <row r="24" spans="2:4" ht="12.75">
      <c r="B24" s="1" t="s">
        <v>22</v>
      </c>
      <c r="C24" s="5">
        <f t="shared" si="1"/>
        <v>0.1834718712958557</v>
      </c>
      <c r="D24" s="4">
        <f t="shared" si="2"/>
        <v>24.118315291095698</v>
      </c>
    </row>
    <row r="25" spans="2:4" ht="12.75">
      <c r="B25" s="1" t="s">
        <v>23</v>
      </c>
      <c r="C25" s="5">
        <f t="shared" si="1"/>
        <v>0.0507881382894622</v>
      </c>
      <c r="D25" s="4">
        <f t="shared" si="2"/>
        <v>24.301787162391552</v>
      </c>
    </row>
    <row r="26" spans="2:4" ht="12.75">
      <c r="B26" s="1" t="s">
        <v>24</v>
      </c>
      <c r="C26" s="5">
        <f t="shared" si="1"/>
        <v>0.013713990278941532</v>
      </c>
      <c r="D26" s="4">
        <f t="shared" si="2"/>
        <v>24.352575300681014</v>
      </c>
    </row>
    <row r="27" spans="2:4" ht="12.75">
      <c r="B27" s="1" t="s">
        <v>25</v>
      </c>
      <c r="C27" s="5">
        <f t="shared" si="1"/>
        <v>0.003677446631987156</v>
      </c>
      <c r="D27" s="4">
        <f t="shared" si="2"/>
        <v>24.366289290959955</v>
      </c>
    </row>
    <row r="28" spans="2:4" ht="12.75">
      <c r="B28" s="1"/>
      <c r="C28" s="5"/>
      <c r="D28" s="4"/>
    </row>
    <row r="29" spans="2:4" ht="12.75">
      <c r="B29" s="1"/>
      <c r="C29" s="5"/>
      <c r="D29" s="4"/>
    </row>
    <row r="30" spans="2:4" ht="12.75">
      <c r="B30" s="1"/>
      <c r="C30" s="5"/>
      <c r="D30" s="4"/>
    </row>
    <row r="31" spans="2:4" ht="12.75">
      <c r="B31" s="1"/>
      <c r="C31" s="5"/>
      <c r="D31" s="4"/>
    </row>
    <row r="32" spans="2:4" ht="12.75">
      <c r="B32" s="1"/>
      <c r="C32" s="5"/>
      <c r="D32" s="4"/>
    </row>
    <row r="33" spans="2:4" ht="12.75">
      <c r="B33" s="1"/>
      <c r="C33" s="5"/>
      <c r="D33" s="4"/>
    </row>
    <row r="34" spans="2:4" ht="12.75">
      <c r="B34" s="1"/>
      <c r="C34" s="5"/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spans="1:5" ht="12.75">
      <c r="A42" s="12" t="s">
        <v>27</v>
      </c>
      <c r="B42" s="12"/>
      <c r="C42" s="12"/>
      <c r="D42" s="12"/>
      <c r="E42" s="12"/>
    </row>
    <row r="43" spans="2:5" ht="12.75">
      <c r="B43" s="8" t="s">
        <v>26</v>
      </c>
      <c r="C43" s="10" t="s">
        <v>7</v>
      </c>
      <c r="D43" s="11" t="s">
        <v>8</v>
      </c>
      <c r="E43" s="10" t="s">
        <v>6</v>
      </c>
    </row>
    <row r="44" spans="2:5" ht="12.75">
      <c r="B44" s="13" t="s">
        <v>12</v>
      </c>
      <c r="C44" s="2">
        <f>G8*G7</f>
        <v>0.628</v>
      </c>
      <c r="D44" s="6">
        <f>C14-C44</f>
        <v>0</v>
      </c>
      <c r="E44" s="9">
        <f>G7-C14</f>
        <v>23.743310447258708</v>
      </c>
    </row>
    <row r="45" spans="2:5" ht="12.75">
      <c r="B45" s="13" t="s">
        <v>13</v>
      </c>
      <c r="C45" s="2">
        <f>$G$8*E44</f>
        <v>0.6118176941345245</v>
      </c>
      <c r="D45" s="6">
        <f>C15-C45</f>
        <v>0.4324131698654755</v>
      </c>
      <c r="E45" s="9">
        <f>E44-C15</f>
        <v>22.69907958325871</v>
      </c>
    </row>
    <row r="46" spans="2:5" ht="12.75">
      <c r="B46" s="13" t="s">
        <v>14</v>
      </c>
      <c r="C46" s="2">
        <f aca="true" t="shared" si="3" ref="C46:C57">$G$8*E45</f>
        <v>0.5849099501290821</v>
      </c>
      <c r="D46" s="6">
        <f aca="true" t="shared" si="4" ref="D46:D57">C16-C46</f>
        <v>1.1007849424420066</v>
      </c>
      <c r="E46" s="9">
        <f aca="true" t="shared" si="5" ref="E46:E57">E45-C16</f>
        <v>21.01338469068762</v>
      </c>
    </row>
    <row r="47" spans="2:5" ht="12.75">
      <c r="B47" s="13" t="s">
        <v>15</v>
      </c>
      <c r="C47" s="2">
        <f t="shared" si="3"/>
        <v>0.5414729591299494</v>
      </c>
      <c r="D47" s="6">
        <f t="shared" si="4"/>
        <v>2.0462801848823</v>
      </c>
      <c r="E47" s="9">
        <f t="shared" si="5"/>
        <v>18.42563154667537</v>
      </c>
    </row>
    <row r="48" spans="2:5" ht="12.75">
      <c r="B48" s="13" t="s">
        <v>16</v>
      </c>
      <c r="C48" s="2">
        <f t="shared" si="3"/>
        <v>0.47479172842811473</v>
      </c>
      <c r="D48" s="6">
        <f t="shared" si="4"/>
        <v>3.177033772792724</v>
      </c>
      <c r="E48" s="9">
        <f t="shared" si="5"/>
        <v>14.773806045454531</v>
      </c>
    </row>
    <row r="49" spans="2:5" ht="12.75">
      <c r="B49" s="13" t="s">
        <v>17</v>
      </c>
      <c r="C49" s="2">
        <f t="shared" si="3"/>
        <v>0.38069147806489956</v>
      </c>
      <c r="D49" s="6">
        <f t="shared" si="4"/>
        <v>4.1119583880268795</v>
      </c>
      <c r="E49" s="9">
        <f t="shared" si="5"/>
        <v>10.281156179362753</v>
      </c>
    </row>
    <row r="50" spans="2:5" ht="12.75">
      <c r="B50" s="13" t="s">
        <v>18</v>
      </c>
      <c r="C50" s="2">
        <f t="shared" si="3"/>
        <v>0.2649248629700191</v>
      </c>
      <c r="D50" s="6">
        <f t="shared" si="4"/>
        <v>4.201029221967037</v>
      </c>
      <c r="E50" s="9">
        <f t="shared" si="5"/>
        <v>5.815202094425698</v>
      </c>
    </row>
    <row r="51" spans="2:5" ht="12.75">
      <c r="B51" s="13" t="s">
        <v>19</v>
      </c>
      <c r="C51" s="2">
        <f t="shared" si="3"/>
        <v>0.1498461448432335</v>
      </c>
      <c r="D51" s="6">
        <f t="shared" si="4"/>
        <v>3.1293180845757558</v>
      </c>
      <c r="E51" s="9">
        <f t="shared" si="5"/>
        <v>2.5360378650067084</v>
      </c>
    </row>
    <row r="52" spans="2:5" ht="12.75">
      <c r="B52" s="13" t="s">
        <v>20</v>
      </c>
      <c r="C52" s="2">
        <f t="shared" si="3"/>
        <v>0.06534863123879957</v>
      </c>
      <c r="D52" s="6">
        <f t="shared" si="4"/>
        <v>1.6058772637786822</v>
      </c>
      <c r="E52" s="9">
        <f t="shared" si="5"/>
        <v>0.8648119699892265</v>
      </c>
    </row>
    <row r="53" spans="2:5" ht="12.75">
      <c r="B53" s="13" t="s">
        <v>21</v>
      </c>
      <c r="C53" s="2">
        <f t="shared" si="3"/>
        <v>0.02228447741160847</v>
      </c>
      <c r="D53" s="6">
        <f t="shared" si="4"/>
        <v>0.5895323364146089</v>
      </c>
      <c r="E53" s="9">
        <f t="shared" si="5"/>
        <v>0.25299515616300916</v>
      </c>
    </row>
    <row r="54" spans="2:5" ht="12.75">
      <c r="B54" s="13" t="s">
        <v>22</v>
      </c>
      <c r="C54" s="2">
        <f t="shared" si="3"/>
        <v>0.006519179935531153</v>
      </c>
      <c r="D54" s="6">
        <f t="shared" si="4"/>
        <v>0.17695269136032454</v>
      </c>
      <c r="E54" s="9">
        <f t="shared" si="5"/>
        <v>0.06952328486715345</v>
      </c>
    </row>
    <row r="55" spans="2:5" ht="12.75">
      <c r="B55" s="13" t="s">
        <v>23</v>
      </c>
      <c r="C55" s="2">
        <f t="shared" si="3"/>
        <v>0.0017914762109758986</v>
      </c>
      <c r="D55" s="6">
        <f t="shared" si="4"/>
        <v>0.048996662078486304</v>
      </c>
      <c r="E55" s="9">
        <f t="shared" si="5"/>
        <v>0.01873514657769125</v>
      </c>
    </row>
    <row r="56" spans="2:5" ht="12.75">
      <c r="B56" s="13" t="s">
        <v>24</v>
      </c>
      <c r="C56" s="2">
        <f t="shared" si="3"/>
        <v>0.0004827673126667471</v>
      </c>
      <c r="D56" s="6">
        <f t="shared" si="4"/>
        <v>0.013231222966274785</v>
      </c>
      <c r="E56" s="9">
        <f t="shared" si="5"/>
        <v>0.005021156298749718</v>
      </c>
    </row>
    <row r="57" spans="2:5" ht="12.75">
      <c r="B57" s="13" t="s">
        <v>25</v>
      </c>
      <c r="C57" s="2">
        <f t="shared" si="3"/>
        <v>0.00012938517042153987</v>
      </c>
      <c r="D57" s="6">
        <f t="shared" si="4"/>
        <v>0.0035480614615656164</v>
      </c>
      <c r="E57" s="9">
        <f t="shared" si="5"/>
        <v>0.001343709666762562</v>
      </c>
    </row>
    <row r="58" spans="4:5" ht="12.75">
      <c r="D58" s="6"/>
      <c r="E58" s="7"/>
    </row>
    <row r="59" spans="4:5" ht="12.75">
      <c r="D59" s="6"/>
      <c r="E59" s="7"/>
    </row>
  </sheetData>
  <mergeCells count="1">
    <mergeCell ref="A42:E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2009-04-22T09:26:23Z</dcterms:modified>
  <cp:category/>
  <cp:version/>
  <cp:contentType/>
  <cp:contentStatus/>
</cp:coreProperties>
</file>